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tu1-my.sharepoint.com/personal/vsvec_peabodyenergy_com/Documents/Documents/TESAR Workstreams/"/>
    </mc:Choice>
  </mc:AlternateContent>
  <xr:revisionPtr revIDLastSave="11" documentId="8_{56C29B89-70DE-4001-B47A-23170F0EAD45}" xr6:coauthVersionLast="47" xr6:coauthVersionMax="47" xr10:uidLastSave="{21270C8C-F5D2-420F-B71A-A9CF097969BD}"/>
  <bookViews>
    <workbookView xWindow="-108" yWindow="-108" windowWidth="23256" windowHeight="13896" xr2:uid="{B7088EBD-10A7-4974-B2CD-EDCDB89F8E4A}"/>
  </bookViews>
  <sheets>
    <sheet name="Sheet1" sheetId="1" r:id="rId1"/>
  </sheet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E17" i="1" s="1"/>
  <c r="F16" i="1"/>
  <c r="F17" i="1" s="1"/>
  <c r="G16" i="1"/>
  <c r="G17" i="1" s="1"/>
  <c r="H16" i="1"/>
  <c r="H17" i="1" s="1"/>
  <c r="I16" i="1"/>
  <c r="I17" i="1" s="1"/>
  <c r="J16" i="1"/>
  <c r="J17" i="1" s="1"/>
  <c r="K16" i="1"/>
  <c r="K17" i="1" s="1"/>
  <c r="L16" i="1"/>
  <c r="L17" i="1" s="1"/>
  <c r="D16" i="1"/>
  <c r="D17" i="1" s="1"/>
  <c r="I13" i="1"/>
  <c r="J13" i="1"/>
  <c r="K13" i="1"/>
  <c r="L13" i="1"/>
  <c r="H13" i="1"/>
</calcChain>
</file>

<file path=xl/sharedStrings.xml><?xml version="1.0" encoding="utf-8"?>
<sst xmlns="http://schemas.openxmlformats.org/spreadsheetml/2006/main" count="22" uniqueCount="21">
  <si>
    <t xml:space="preserve">   Construction Capex</t>
  </si>
  <si>
    <t>(USD in millions)</t>
  </si>
  <si>
    <t>Coal Sales</t>
  </si>
  <si>
    <t xml:space="preserve">   Tons per Year</t>
  </si>
  <si>
    <t xml:space="preserve">   $5 - $8 ($6.50 MP)</t>
  </si>
  <si>
    <t>DC Development Fees</t>
  </si>
  <si>
    <t>Indicative Economics</t>
  </si>
  <si>
    <t xml:space="preserve">   1% (Assumed)</t>
  </si>
  <si>
    <t>Remarks</t>
  </si>
  <si>
    <t>Assumes no capex prior to 2028</t>
  </si>
  <si>
    <t>Assumes 1%</t>
  </si>
  <si>
    <t>Assumes double plant capex</t>
  </si>
  <si>
    <t>Assumes 5 MTPY per 1 GW @ 88% capacity</t>
  </si>
  <si>
    <t>Assumes $6.50 midpoint EBITDA margins per ton</t>
  </si>
  <si>
    <t>Total Units in Service</t>
  </si>
  <si>
    <t xml:space="preserve"> </t>
  </si>
  <si>
    <t>Power Development Fees</t>
  </si>
  <si>
    <t>No capex for NARM expansion incorporated</t>
  </si>
  <si>
    <t>800 MW per unit</t>
  </si>
  <si>
    <t>4.8 GW Mine Mouth Generation</t>
  </si>
  <si>
    <t>4.8 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</si>
</sst>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2935-895D-4370-9202-85CF34B0589B}">
  <dimension ref="A1:N17"/>
  <sheetViews>
    <sheetView tabSelected="1" zoomScale="115" zoomScaleNormal="115" workbookViewId="0">
      <selection activeCell="A6" sqref="A6"/>
    </sheetView>
  </sheetViews>
  <sheetFormatPr defaultRowHeight="14.4" x14ac:dyDescent="0.3"/>
  <cols>
    <col min="2" max="2" width="21.88671875" bestFit="1" customWidth="1"/>
    <col min="13" max="13" width="3.88671875" customWidth="1"/>
  </cols>
  <sheetData>
    <row r="1" spans="1:14" x14ac:dyDescent="0.3">
      <c r="A1" s="1" t="s">
        <v>19</v>
      </c>
    </row>
    <row r="2" spans="1:14" x14ac:dyDescent="0.3">
      <c r="A2" s="1" t="s">
        <v>6</v>
      </c>
    </row>
    <row r="3" spans="1:14" x14ac:dyDescent="0.3">
      <c r="A3" t="s">
        <v>1</v>
      </c>
    </row>
    <row r="4" spans="1:14" x14ac:dyDescent="0.3">
      <c r="D4" s="1">
        <v>2028</v>
      </c>
      <c r="E4" s="1">
        <v>2029</v>
      </c>
      <c r="F4" s="1">
        <v>2030</v>
      </c>
      <c r="G4" s="1">
        <v>2031</v>
      </c>
      <c r="H4" s="1">
        <v>2032</v>
      </c>
      <c r="I4" s="1">
        <v>2033</v>
      </c>
      <c r="J4" s="1">
        <v>2034</v>
      </c>
      <c r="K4" s="1">
        <v>2035</v>
      </c>
      <c r="L4" s="1">
        <v>2036</v>
      </c>
      <c r="N4" s="1" t="s">
        <v>8</v>
      </c>
    </row>
    <row r="5" spans="1:14" x14ac:dyDescent="0.3">
      <c r="D5" s="1"/>
      <c r="E5" s="1"/>
      <c r="F5" s="1"/>
      <c r="G5" s="1"/>
      <c r="H5" s="1"/>
      <c r="I5" s="1"/>
      <c r="J5" s="1"/>
      <c r="K5" s="1"/>
      <c r="L5" s="1"/>
    </row>
    <row r="6" spans="1:14" x14ac:dyDescent="0.3">
      <c r="B6" s="2" t="s">
        <v>14</v>
      </c>
      <c r="D6" s="1"/>
      <c r="E6" s="1"/>
      <c r="F6" s="1"/>
      <c r="G6" s="1"/>
      <c r="H6" s="3">
        <v>2</v>
      </c>
      <c r="I6" s="3">
        <v>2</v>
      </c>
      <c r="J6" s="3">
        <v>4</v>
      </c>
      <c r="K6" s="3">
        <v>4</v>
      </c>
      <c r="L6" s="3">
        <v>6</v>
      </c>
      <c r="N6" t="s">
        <v>18</v>
      </c>
    </row>
    <row r="7" spans="1:14" x14ac:dyDescent="0.3">
      <c r="D7" s="1"/>
      <c r="E7" s="1"/>
      <c r="F7" s="1"/>
      <c r="G7" s="1"/>
      <c r="H7" s="1"/>
      <c r="I7" s="1"/>
      <c r="J7" s="1"/>
      <c r="K7" s="1"/>
      <c r="L7" s="1"/>
    </row>
    <row r="8" spans="1:14" x14ac:dyDescent="0.3">
      <c r="B8" s="2" t="s">
        <v>16</v>
      </c>
      <c r="N8" t="s">
        <v>15</v>
      </c>
    </row>
    <row r="9" spans="1:14" x14ac:dyDescent="0.3">
      <c r="B9" t="s">
        <v>0</v>
      </c>
      <c r="D9" s="4">
        <v>1860</v>
      </c>
      <c r="E9" s="4">
        <v>1860</v>
      </c>
      <c r="F9" s="4">
        <v>3720</v>
      </c>
      <c r="G9" s="4">
        <v>3720</v>
      </c>
      <c r="H9" s="4">
        <v>3720</v>
      </c>
      <c r="I9" s="4">
        <v>3720</v>
      </c>
      <c r="J9" s="4">
        <v>1860</v>
      </c>
      <c r="K9" s="4">
        <v>1860</v>
      </c>
      <c r="L9" s="4">
        <v>0</v>
      </c>
      <c r="M9" s="4"/>
      <c r="N9" t="s">
        <v>9</v>
      </c>
    </row>
    <row r="10" spans="1:14" x14ac:dyDescent="0.3"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4" x14ac:dyDescent="0.3">
      <c r="B11" s="2" t="s">
        <v>2</v>
      </c>
      <c r="N11" t="s">
        <v>17</v>
      </c>
    </row>
    <row r="12" spans="1:14" x14ac:dyDescent="0.3">
      <c r="B12" t="s">
        <v>3</v>
      </c>
      <c r="H12">
        <v>7.2</v>
      </c>
      <c r="I12">
        <v>7.2</v>
      </c>
      <c r="J12">
        <v>14.4</v>
      </c>
      <c r="K12">
        <v>14.4</v>
      </c>
      <c r="L12">
        <v>21.6</v>
      </c>
      <c r="N12" t="s">
        <v>12</v>
      </c>
    </row>
    <row r="13" spans="1:14" x14ac:dyDescent="0.3">
      <c r="B13" t="s">
        <v>4</v>
      </c>
      <c r="H13" s="4">
        <f>SUM(H12*6.5)</f>
        <v>46.800000000000004</v>
      </c>
      <c r="I13" s="4">
        <f t="shared" ref="I13:L13" si="0">SUM(I12*6.5)</f>
        <v>46.800000000000004</v>
      </c>
      <c r="J13" s="4">
        <f t="shared" si="0"/>
        <v>93.600000000000009</v>
      </c>
      <c r="K13" s="4">
        <f t="shared" si="0"/>
        <v>93.600000000000009</v>
      </c>
      <c r="L13" s="4">
        <f t="shared" si="0"/>
        <v>140.4</v>
      </c>
      <c r="N13" t="s">
        <v>13</v>
      </c>
    </row>
    <row r="15" spans="1:14" x14ac:dyDescent="0.3">
      <c r="A15" t="s">
        <v>20</v>
      </c>
      <c r="B15" s="2" t="s">
        <v>5</v>
      </c>
    </row>
    <row r="16" spans="1:14" x14ac:dyDescent="0.3">
      <c r="B16" t="s">
        <v>0</v>
      </c>
      <c r="D16" s="4">
        <f>SUM(D9*2)</f>
        <v>3720</v>
      </c>
      <c r="E16" s="4">
        <f>SUM(E9*2)</f>
        <v>3720</v>
      </c>
      <c r="F16" s="4">
        <f>SUM(F9*2)</f>
        <v>7440</v>
      </c>
      <c r="G16" s="4">
        <f>SUM(G9*2)</f>
        <v>7440</v>
      </c>
      <c r="H16" s="4">
        <f>SUM(H9*2)</f>
        <v>7440</v>
      </c>
      <c r="I16" s="4">
        <f>SUM(I9*2)</f>
        <v>7440</v>
      </c>
      <c r="J16" s="4">
        <f>SUM(J9*2)</f>
        <v>3720</v>
      </c>
      <c r="K16" s="4">
        <f>SUM(K9*2)</f>
        <v>3720</v>
      </c>
      <c r="L16" s="4">
        <f>SUM(L9*2)</f>
        <v>0</v>
      </c>
      <c r="N16" t="s">
        <v>11</v>
      </c>
    </row>
    <row r="17" spans="2:14" x14ac:dyDescent="0.3">
      <c r="B17" t="s">
        <v>7</v>
      </c>
      <c r="D17" s="4">
        <f>SUM(D16*0.01)</f>
        <v>37.200000000000003</v>
      </c>
      <c r="E17" s="4">
        <f t="shared" ref="E17:L17" si="1">SUM(E16*0.01)</f>
        <v>37.200000000000003</v>
      </c>
      <c r="F17" s="4">
        <f t="shared" si="1"/>
        <v>74.400000000000006</v>
      </c>
      <c r="G17" s="4">
        <f t="shared" si="1"/>
        <v>74.400000000000006</v>
      </c>
      <c r="H17" s="4">
        <f t="shared" si="1"/>
        <v>74.400000000000006</v>
      </c>
      <c r="I17" s="4">
        <f t="shared" si="1"/>
        <v>74.400000000000006</v>
      </c>
      <c r="J17" s="4">
        <f t="shared" si="1"/>
        <v>37.200000000000003</v>
      </c>
      <c r="K17" s="4">
        <f t="shared" si="1"/>
        <v>37.200000000000003</v>
      </c>
      <c r="L17" s="4">
        <f t="shared" si="1"/>
        <v>0</v>
      </c>
      <c r="N17" t="s">
        <v>10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Svec, Vic</dc:creator>
  <cp:lastModifiedBy>Svec, Vic</cp:lastModifiedBy>
  <cp:lastPrinted>2026-06-30T16:52:18Z</cp:lastPrinted>
  <dcterms:created xsi:type="dcterms:W3CDTF">2026-06-27T15:22:19Z</dcterms:created>
  <dcterms:modified xsi:type="dcterms:W3CDTF">2026-08-07T15:39:39Z</dcterms:modified>
</cp:coreProperties>
</file>